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harada\Desktop\57-4\"/>
    </mc:Choice>
  </mc:AlternateContent>
  <xr:revisionPtr revIDLastSave="0" documentId="13_ncr:1_{979EAB18-CCD2-4349-90DE-49B2DD84EC75}" xr6:coauthVersionLast="34" xr6:coauthVersionMax="34" xr10:uidLastSave="{00000000-0000-0000-0000-000000000000}"/>
  <bookViews>
    <workbookView xWindow="0" yWindow="0" windowWidth="20115" windowHeight="9855" xr2:uid="{00000000-000D-0000-FFFF-FFFF00000000}"/>
  </bookViews>
  <sheets>
    <sheet name="付録S1" sheetId="9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9" l="1"/>
  <c r="R8" i="9"/>
  <c r="P9" i="9"/>
  <c r="R9" i="9"/>
  <c r="P10" i="9"/>
  <c r="R10" i="9"/>
  <c r="P12" i="9"/>
  <c r="R12" i="9"/>
  <c r="P13" i="9"/>
  <c r="R13" i="9"/>
  <c r="P14" i="9"/>
  <c r="R14" i="9"/>
  <c r="P15" i="9"/>
  <c r="R15" i="9"/>
  <c r="P16" i="9"/>
  <c r="R16" i="9"/>
  <c r="P17" i="9"/>
  <c r="R17" i="9"/>
  <c r="P18" i="9"/>
  <c r="R18" i="9"/>
  <c r="P19" i="9"/>
  <c r="R19" i="9"/>
  <c r="P20" i="9"/>
  <c r="R20" i="9"/>
  <c r="P23" i="9"/>
  <c r="R23" i="9"/>
  <c r="P24" i="9"/>
  <c r="R24" i="9"/>
  <c r="P26" i="9"/>
  <c r="R26" i="9"/>
  <c r="P27" i="9"/>
  <c r="R27" i="9"/>
  <c r="P28" i="9"/>
  <c r="R28" i="9"/>
  <c r="P29" i="9"/>
  <c r="R29" i="9"/>
  <c r="P30" i="9"/>
  <c r="R30" i="9"/>
  <c r="P31" i="9"/>
  <c r="R31" i="9"/>
  <c r="P33" i="9"/>
  <c r="R33" i="9"/>
  <c r="P34" i="9"/>
  <c r="R34" i="9"/>
  <c r="P35" i="9"/>
  <c r="R35" i="9"/>
  <c r="R7" i="9"/>
  <c r="P7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J6" i="9"/>
  <c r="L6" i="9"/>
  <c r="R6" i="9" s="1"/>
  <c r="P6" i="9"/>
  <c r="H6" i="9"/>
  <c r="J5" i="9"/>
  <c r="P5" i="9" s="1"/>
  <c r="L5" i="9"/>
  <c r="R5" i="9"/>
  <c r="H5" i="9"/>
  <c r="H4" i="9"/>
  <c r="H3" i="9"/>
  <c r="H2" i="9"/>
</calcChain>
</file>

<file path=xl/sharedStrings.xml><?xml version="1.0" encoding="utf-8"?>
<sst xmlns="http://schemas.openxmlformats.org/spreadsheetml/2006/main" count="216" uniqueCount="110">
  <si>
    <t>目切</t>
    <rPh sb="0" eb="1">
      <t>メ</t>
    </rPh>
    <rPh sb="1" eb="2">
      <t>キリ</t>
    </rPh>
    <phoneticPr fontId="2"/>
  </si>
  <si>
    <t>下宅部</t>
    <rPh sb="0" eb="1">
      <t>シモ</t>
    </rPh>
    <rPh sb="1" eb="2">
      <t>タク</t>
    </rPh>
    <rPh sb="2" eb="3">
      <t>ブ</t>
    </rPh>
    <phoneticPr fontId="2"/>
  </si>
  <si>
    <t>縄文晩期前半</t>
    <rPh sb="0" eb="2">
      <t>ジョウモン</t>
    </rPh>
    <rPh sb="2" eb="4">
      <t>バンキ</t>
    </rPh>
    <rPh sb="4" eb="6">
      <t>ゼンハン</t>
    </rPh>
    <phoneticPr fontId="2"/>
  </si>
  <si>
    <t>桜町</t>
    <rPh sb="0" eb="2">
      <t>サクラマチ</t>
    </rPh>
    <phoneticPr fontId="2"/>
  </si>
  <si>
    <t>大横道上</t>
    <rPh sb="0" eb="2">
      <t>オオヨコ</t>
    </rPh>
    <rPh sb="2" eb="3">
      <t>ミチ</t>
    </rPh>
    <rPh sb="3" eb="4">
      <t>ウエ</t>
    </rPh>
    <phoneticPr fontId="2"/>
  </si>
  <si>
    <t>山崎第4</t>
    <rPh sb="0" eb="2">
      <t>ヤマサキ</t>
    </rPh>
    <rPh sb="2" eb="3">
      <t>ダイ</t>
    </rPh>
    <phoneticPr fontId="2"/>
  </si>
  <si>
    <t>諸磯b式</t>
    <rPh sb="0" eb="1">
      <t>モロ</t>
    </rPh>
    <rPh sb="1" eb="2">
      <t>イソ</t>
    </rPh>
    <rPh sb="3" eb="4">
      <t>シキ</t>
    </rPh>
    <phoneticPr fontId="2"/>
  </si>
  <si>
    <t>五領ヶ台式</t>
    <rPh sb="0" eb="1">
      <t>ゴ</t>
    </rPh>
    <rPh sb="1" eb="2">
      <t>リョウ</t>
    </rPh>
    <rPh sb="3" eb="4">
      <t>ダイ</t>
    </rPh>
    <rPh sb="4" eb="5">
      <t>シキ</t>
    </rPh>
    <phoneticPr fontId="2"/>
  </si>
  <si>
    <t>酒呑場</t>
    <rPh sb="0" eb="1">
      <t>サケ</t>
    </rPh>
    <rPh sb="1" eb="2">
      <t>ノ</t>
    </rPh>
    <rPh sb="2" eb="3">
      <t>バ</t>
    </rPh>
    <phoneticPr fontId="2"/>
  </si>
  <si>
    <t>藤内式</t>
    <rPh sb="0" eb="2">
      <t>フジウチ</t>
    </rPh>
    <rPh sb="2" eb="3">
      <t>シキ</t>
    </rPh>
    <phoneticPr fontId="2"/>
  </si>
  <si>
    <t>鋳物師屋</t>
    <rPh sb="0" eb="2">
      <t>イモノ</t>
    </rPh>
    <rPh sb="2" eb="3">
      <t>シ</t>
    </rPh>
    <rPh sb="3" eb="4">
      <t>ヤ</t>
    </rPh>
    <phoneticPr fontId="2"/>
  </si>
  <si>
    <t>諏訪原</t>
    <rPh sb="0" eb="2">
      <t>スワ</t>
    </rPh>
    <rPh sb="2" eb="3">
      <t>ハラ</t>
    </rPh>
    <phoneticPr fontId="2"/>
  </si>
  <si>
    <t>石之坪</t>
    <rPh sb="0" eb="1">
      <t>イシ</t>
    </rPh>
    <rPh sb="1" eb="2">
      <t>ノ</t>
    </rPh>
    <rPh sb="2" eb="3">
      <t>ツボ</t>
    </rPh>
    <phoneticPr fontId="2"/>
  </si>
  <si>
    <t>西川</t>
    <rPh sb="0" eb="2">
      <t>ニシカワ</t>
    </rPh>
    <phoneticPr fontId="2"/>
  </si>
  <si>
    <t>宮尾根</t>
    <rPh sb="0" eb="1">
      <t>ミヤ</t>
    </rPh>
    <rPh sb="1" eb="3">
      <t>オネ</t>
    </rPh>
    <phoneticPr fontId="2"/>
  </si>
  <si>
    <t>女夫石</t>
    <rPh sb="0" eb="1">
      <t>メ</t>
    </rPh>
    <rPh sb="1" eb="2">
      <t>オット</t>
    </rPh>
    <rPh sb="2" eb="3">
      <t>イシ</t>
    </rPh>
    <phoneticPr fontId="2"/>
  </si>
  <si>
    <t>曽利II式</t>
    <rPh sb="0" eb="1">
      <t>ソ</t>
    </rPh>
    <rPh sb="1" eb="2">
      <t>リ</t>
    </rPh>
    <rPh sb="4" eb="5">
      <t>シキ</t>
    </rPh>
    <phoneticPr fontId="2"/>
  </si>
  <si>
    <t>曽利式前半</t>
    <rPh sb="0" eb="1">
      <t>ソ</t>
    </rPh>
    <rPh sb="1" eb="2">
      <t>リ</t>
    </rPh>
    <rPh sb="2" eb="3">
      <t>シキ</t>
    </rPh>
    <rPh sb="3" eb="5">
      <t>ゼンハン</t>
    </rPh>
    <phoneticPr fontId="2"/>
  </si>
  <si>
    <t>縄文中期中葉</t>
    <rPh sb="0" eb="2">
      <t>ジョウモン</t>
    </rPh>
    <rPh sb="2" eb="4">
      <t>チュウキ</t>
    </rPh>
    <rPh sb="4" eb="6">
      <t>チュウヨウ</t>
    </rPh>
    <phoneticPr fontId="2"/>
  </si>
  <si>
    <t>縄文中期後葉</t>
    <rPh sb="0" eb="2">
      <t>ジョウモン</t>
    </rPh>
    <rPh sb="2" eb="4">
      <t>チュウキ</t>
    </rPh>
    <rPh sb="4" eb="6">
      <t>ゴハ</t>
    </rPh>
    <phoneticPr fontId="2"/>
  </si>
  <si>
    <t>弥生前期</t>
    <rPh sb="0" eb="2">
      <t>ヤヨイ</t>
    </rPh>
    <rPh sb="2" eb="4">
      <t>ゼンキ</t>
    </rPh>
    <phoneticPr fontId="2"/>
  </si>
  <si>
    <t>雀居</t>
    <rPh sb="0" eb="1">
      <t>スズメ</t>
    </rPh>
    <rPh sb="1" eb="2">
      <t>イ</t>
    </rPh>
    <phoneticPr fontId="2"/>
  </si>
  <si>
    <t>王子山</t>
    <rPh sb="0" eb="2">
      <t>オウジ</t>
    </rPh>
    <rPh sb="2" eb="3">
      <t>ヤマ</t>
    </rPh>
    <phoneticPr fontId="2"/>
  </si>
  <si>
    <t>縄文草創期</t>
    <rPh sb="0" eb="2">
      <t>ジョウモン</t>
    </rPh>
    <rPh sb="2" eb="5">
      <t>ソウソウキ</t>
    </rPh>
    <phoneticPr fontId="2"/>
  </si>
  <si>
    <t>上暮地</t>
    <rPh sb="0" eb="1">
      <t>カミ</t>
    </rPh>
    <rPh sb="1" eb="2">
      <t>ク</t>
    </rPh>
    <rPh sb="2" eb="3">
      <t>チ</t>
    </rPh>
    <phoneticPr fontId="2"/>
  </si>
  <si>
    <t>縄文早期中葉</t>
    <rPh sb="0" eb="2">
      <t>ジョウモン</t>
    </rPh>
    <rPh sb="2" eb="4">
      <t>ソウキ</t>
    </rPh>
    <rPh sb="4" eb="6">
      <t>チュウヨウ</t>
    </rPh>
    <phoneticPr fontId="2"/>
  </si>
  <si>
    <t>田戸上層並行</t>
    <rPh sb="0" eb="2">
      <t>タド</t>
    </rPh>
    <rPh sb="2" eb="4">
      <t>ジョウソウ</t>
    </rPh>
    <rPh sb="4" eb="6">
      <t>ヘイコウ</t>
    </rPh>
    <phoneticPr fontId="2"/>
  </si>
  <si>
    <t>細久保式</t>
    <rPh sb="0" eb="1">
      <t>ホソ</t>
    </rPh>
    <rPh sb="1" eb="3">
      <t>クボ</t>
    </rPh>
    <rPh sb="3" eb="4">
      <t>シキ</t>
    </rPh>
    <phoneticPr fontId="2"/>
  </si>
  <si>
    <t>山の神</t>
    <rPh sb="0" eb="1">
      <t>ヤマ</t>
    </rPh>
    <rPh sb="2" eb="3">
      <t>カミ</t>
    </rPh>
    <phoneticPr fontId="2"/>
  </si>
  <si>
    <t>御坂中丸</t>
    <rPh sb="0" eb="2">
      <t>ミサカ</t>
    </rPh>
    <rPh sb="2" eb="4">
      <t>ナカマル</t>
    </rPh>
    <phoneticPr fontId="2"/>
  </si>
  <si>
    <t>天神</t>
    <rPh sb="0" eb="2">
      <t>テンジン</t>
    </rPh>
    <phoneticPr fontId="2"/>
  </si>
  <si>
    <t>縄文前期後葉</t>
    <rPh sb="0" eb="2">
      <t>ジョウモン</t>
    </rPh>
    <rPh sb="2" eb="4">
      <t>ゼンキ</t>
    </rPh>
    <rPh sb="4" eb="5">
      <t>ゴ</t>
    </rPh>
    <rPh sb="5" eb="6">
      <t>ヨウ</t>
    </rPh>
    <phoneticPr fontId="2"/>
  </si>
  <si>
    <t>縄文前期末葉</t>
    <rPh sb="0" eb="2">
      <t>ジョウモン</t>
    </rPh>
    <rPh sb="2" eb="4">
      <t>ゼンキ</t>
    </rPh>
    <rPh sb="4" eb="5">
      <t>マツ</t>
    </rPh>
    <rPh sb="5" eb="6">
      <t>ヨウ</t>
    </rPh>
    <phoneticPr fontId="2"/>
  </si>
  <si>
    <t>十三菩提寺式</t>
    <rPh sb="0" eb="2">
      <t>ジュウサン</t>
    </rPh>
    <rPh sb="2" eb="5">
      <t>ボダイジ</t>
    </rPh>
    <rPh sb="5" eb="6">
      <t>シキ</t>
    </rPh>
    <phoneticPr fontId="2"/>
  </si>
  <si>
    <t>上の平</t>
    <rPh sb="0" eb="1">
      <t>ウエ</t>
    </rPh>
    <rPh sb="2" eb="3">
      <t>ダイラ</t>
    </rPh>
    <phoneticPr fontId="2"/>
  </si>
  <si>
    <t>縄文中期初頭</t>
    <rPh sb="0" eb="2">
      <t>ジョウモン</t>
    </rPh>
    <rPh sb="2" eb="4">
      <t>チュウキ</t>
    </rPh>
    <rPh sb="4" eb="6">
      <t>ショトウ</t>
    </rPh>
    <phoneticPr fontId="2"/>
  </si>
  <si>
    <t>縄文早期後半</t>
    <rPh sb="0" eb="2">
      <t>ジョウモン</t>
    </rPh>
    <rPh sb="2" eb="4">
      <t>ソウキ</t>
    </rPh>
    <rPh sb="4" eb="6">
      <t>コウハン</t>
    </rPh>
    <phoneticPr fontId="2"/>
  </si>
  <si>
    <t>藤内式？</t>
    <rPh sb="0" eb="2">
      <t>フジウチ</t>
    </rPh>
    <rPh sb="2" eb="3">
      <t>シキ</t>
    </rPh>
    <phoneticPr fontId="2"/>
  </si>
  <si>
    <t>井戸尻I式</t>
    <rPh sb="0" eb="2">
      <t>イド</t>
    </rPh>
    <rPh sb="2" eb="3">
      <t>ジリ</t>
    </rPh>
    <rPh sb="4" eb="5">
      <t>シキ</t>
    </rPh>
    <phoneticPr fontId="2"/>
  </si>
  <si>
    <t>竹宇1</t>
    <rPh sb="0" eb="1">
      <t>タケ</t>
    </rPh>
    <rPh sb="1" eb="2">
      <t>ウ</t>
    </rPh>
    <phoneticPr fontId="2"/>
  </si>
  <si>
    <t>勝坂</t>
    <rPh sb="0" eb="1">
      <t>カツ</t>
    </rPh>
    <rPh sb="1" eb="2">
      <t>サカ</t>
    </rPh>
    <phoneticPr fontId="2"/>
  </si>
  <si>
    <t>曽利I式</t>
    <rPh sb="0" eb="1">
      <t>ソ</t>
    </rPh>
    <rPh sb="1" eb="2">
      <t>リ</t>
    </rPh>
    <rPh sb="3" eb="4">
      <t>シキ</t>
    </rPh>
    <phoneticPr fontId="2"/>
  </si>
  <si>
    <t>曽利III式</t>
    <rPh sb="0" eb="1">
      <t>ソ</t>
    </rPh>
    <rPh sb="1" eb="2">
      <t>リ</t>
    </rPh>
    <rPh sb="5" eb="6">
      <t>シキ</t>
    </rPh>
    <phoneticPr fontId="2"/>
  </si>
  <si>
    <t>曽利IV式</t>
    <rPh sb="0" eb="1">
      <t>ソ</t>
    </rPh>
    <rPh sb="1" eb="2">
      <t>リ</t>
    </rPh>
    <rPh sb="4" eb="5">
      <t>シキ</t>
    </rPh>
    <phoneticPr fontId="2"/>
  </si>
  <si>
    <t>曽利III～V式</t>
    <rPh sb="0" eb="1">
      <t>ソ</t>
    </rPh>
    <rPh sb="1" eb="2">
      <t>リ</t>
    </rPh>
    <rPh sb="7" eb="8">
      <t>シキ</t>
    </rPh>
    <phoneticPr fontId="2"/>
  </si>
  <si>
    <t>曽利IV～V式</t>
    <rPh sb="0" eb="1">
      <t>ソ</t>
    </rPh>
    <rPh sb="1" eb="2">
      <t>リ</t>
    </rPh>
    <rPh sb="6" eb="7">
      <t>シキ</t>
    </rPh>
    <phoneticPr fontId="2"/>
  </si>
  <si>
    <t>隠岐殿</t>
    <rPh sb="0" eb="2">
      <t>オキ</t>
    </rPh>
    <rPh sb="2" eb="3">
      <t>ドノ</t>
    </rPh>
    <phoneticPr fontId="2"/>
  </si>
  <si>
    <t>大野原</t>
    <rPh sb="0" eb="3">
      <t>オオノハラ</t>
    </rPh>
    <phoneticPr fontId="2"/>
  </si>
  <si>
    <t>縄文後期前半末</t>
    <rPh sb="0" eb="2">
      <t>ジョウモン</t>
    </rPh>
    <rPh sb="2" eb="4">
      <t>コウキ</t>
    </rPh>
    <rPh sb="4" eb="6">
      <t>ゼンハン</t>
    </rPh>
    <rPh sb="6" eb="7">
      <t>マツ</t>
    </rPh>
    <phoneticPr fontId="2"/>
  </si>
  <si>
    <t>太郎迫I式</t>
    <rPh sb="0" eb="2">
      <t>タロウ</t>
    </rPh>
    <rPh sb="2" eb="3">
      <t>サコ</t>
    </rPh>
    <rPh sb="4" eb="5">
      <t>シキ</t>
    </rPh>
    <phoneticPr fontId="2"/>
  </si>
  <si>
    <t>三万田</t>
    <rPh sb="0" eb="2">
      <t>サンマン</t>
    </rPh>
    <rPh sb="2" eb="3">
      <t>タ</t>
    </rPh>
    <phoneticPr fontId="2"/>
  </si>
  <si>
    <t>縄文後期後葉</t>
    <rPh sb="0" eb="2">
      <t>ジョウモン</t>
    </rPh>
    <rPh sb="2" eb="4">
      <t>コウキ</t>
    </rPh>
    <rPh sb="4" eb="5">
      <t>ゴ</t>
    </rPh>
    <rPh sb="5" eb="6">
      <t>ヨウ</t>
    </rPh>
    <phoneticPr fontId="2"/>
  </si>
  <si>
    <t>三万田～天城式</t>
    <rPh sb="0" eb="2">
      <t>サンマン</t>
    </rPh>
    <rPh sb="2" eb="3">
      <t>タ</t>
    </rPh>
    <rPh sb="4" eb="6">
      <t>アマギ</t>
    </rPh>
    <rPh sb="6" eb="7">
      <t>シキ</t>
    </rPh>
    <phoneticPr fontId="2"/>
  </si>
  <si>
    <t>礫石原</t>
    <rPh sb="0" eb="1">
      <t>レキ</t>
    </rPh>
    <rPh sb="1" eb="2">
      <t>イシ</t>
    </rPh>
    <rPh sb="2" eb="3">
      <t>ハラ</t>
    </rPh>
    <phoneticPr fontId="2"/>
  </si>
  <si>
    <t>縄文晩期前半中葉</t>
    <rPh sb="0" eb="2">
      <t>ジョウモン</t>
    </rPh>
    <rPh sb="2" eb="4">
      <t>バンキ</t>
    </rPh>
    <rPh sb="4" eb="6">
      <t>ゼンハン</t>
    </rPh>
    <rPh sb="6" eb="8">
      <t>チュウヨウ</t>
    </rPh>
    <phoneticPr fontId="2"/>
  </si>
  <si>
    <t>黒川II式</t>
    <rPh sb="0" eb="2">
      <t>クロカワ</t>
    </rPh>
    <rPh sb="4" eb="5">
      <t>シキ</t>
    </rPh>
    <phoneticPr fontId="2"/>
  </si>
  <si>
    <t>遺跡名</t>
    <rPh sb="0" eb="2">
      <t>イセキ</t>
    </rPh>
    <rPh sb="2" eb="3">
      <t>メイ</t>
    </rPh>
    <phoneticPr fontId="2"/>
  </si>
  <si>
    <t>時期</t>
    <rPh sb="0" eb="2">
      <t>ジキ</t>
    </rPh>
    <phoneticPr fontId="2"/>
  </si>
  <si>
    <t>炭素年代
中央値（calBP)</t>
    <rPh sb="0" eb="2">
      <t>タンソ</t>
    </rPh>
    <rPh sb="2" eb="4">
      <t>ネンダイ</t>
    </rPh>
    <rPh sb="5" eb="7">
      <t>チュウオウ</t>
    </rPh>
    <rPh sb="7" eb="8">
      <t>チ</t>
    </rPh>
    <phoneticPr fontId="2"/>
  </si>
  <si>
    <t xml:space="preserve">炭素年代
最小値（calBP) </t>
    <rPh sb="0" eb="2">
      <t>タンソ</t>
    </rPh>
    <rPh sb="2" eb="4">
      <t>ネンダイ</t>
    </rPh>
    <rPh sb="5" eb="8">
      <t>サイショウチ</t>
    </rPh>
    <phoneticPr fontId="2"/>
  </si>
  <si>
    <t xml:space="preserve">炭素年代最大値（calBP) </t>
    <rPh sb="0" eb="2">
      <t>タンソ</t>
    </rPh>
    <rPh sb="2" eb="4">
      <t>ネンダイ</t>
    </rPh>
    <rPh sb="4" eb="6">
      <t>サイダイ</t>
    </rPh>
    <rPh sb="6" eb="7">
      <t>チ</t>
    </rPh>
    <phoneticPr fontId="2"/>
  </si>
  <si>
    <t>個数</t>
    <rPh sb="0" eb="2">
      <t>コスウ</t>
    </rPh>
    <phoneticPr fontId="2"/>
  </si>
  <si>
    <t xml:space="preserve">長さ
平均
(mm) </t>
    <rPh sb="0" eb="1">
      <t>ナガ</t>
    </rPh>
    <rPh sb="3" eb="5">
      <t>ヘイキン</t>
    </rPh>
    <phoneticPr fontId="2"/>
  </si>
  <si>
    <t xml:space="preserve">幅
平均
(mm) </t>
    <rPh sb="0" eb="1">
      <t>ハバ</t>
    </rPh>
    <rPh sb="2" eb="4">
      <t>ヘイキン</t>
    </rPh>
    <phoneticPr fontId="2"/>
  </si>
  <si>
    <t xml:space="preserve">厚さ
平均
(mm) </t>
    <rPh sb="0" eb="1">
      <t>アツ</t>
    </rPh>
    <rPh sb="3" eb="5">
      <t>ヘイキン</t>
    </rPh>
    <phoneticPr fontId="2"/>
  </si>
  <si>
    <t>文献</t>
    <rPh sb="0" eb="1">
      <t>ブン</t>
    </rPh>
    <rPh sb="1" eb="2">
      <t>ケン</t>
    </rPh>
    <phoneticPr fontId="2"/>
  </si>
  <si>
    <t>地域</t>
    <rPh sb="0" eb="2">
      <t>チイキ</t>
    </rPh>
    <phoneticPr fontId="2"/>
  </si>
  <si>
    <t>梨久保B式</t>
    <rPh sb="0" eb="1">
      <t>ナシ</t>
    </rPh>
    <rPh sb="1" eb="3">
      <t>クボ</t>
    </rPh>
    <rPh sb="4" eb="5">
      <t>シキ</t>
    </rPh>
    <phoneticPr fontId="2"/>
  </si>
  <si>
    <t>炭化種子</t>
    <rPh sb="0" eb="2">
      <t>タンカ</t>
    </rPh>
    <rPh sb="2" eb="4">
      <t>シュシ</t>
    </rPh>
    <phoneticPr fontId="2"/>
  </si>
  <si>
    <t>圧痕</t>
    <rPh sb="0" eb="1">
      <t>アツ</t>
    </rPh>
    <rPh sb="1" eb="2">
      <t>コン</t>
    </rPh>
    <phoneticPr fontId="2"/>
  </si>
  <si>
    <t>Lee et al. (2011)
工藤・佐々木 (2010)</t>
    <rPh sb="18" eb="20">
      <t>クドウ</t>
    </rPh>
    <rPh sb="21" eb="24">
      <t>ササキ</t>
    </rPh>
    <phoneticPr fontId="2"/>
  </si>
  <si>
    <t>山田・椿坂 (2009)</t>
    <rPh sb="0" eb="2">
      <t>ヤマダ</t>
    </rPh>
    <rPh sb="3" eb="4">
      <t>ツバキ</t>
    </rPh>
    <rPh sb="4" eb="5">
      <t>サカ</t>
    </rPh>
    <phoneticPr fontId="2"/>
  </si>
  <si>
    <t>長野県，岡谷市</t>
    <rPh sb="0" eb="3">
      <t>ナガノケン</t>
    </rPh>
    <rPh sb="4" eb="7">
      <t>オカヤシ</t>
    </rPh>
    <phoneticPr fontId="2"/>
  </si>
  <si>
    <t>東京都，東村山市</t>
    <rPh sb="0" eb="3">
      <t>トウキョウト</t>
    </rPh>
    <rPh sb="4" eb="5">
      <t>ヒガシ</t>
    </rPh>
    <rPh sb="5" eb="8">
      <t>ムラヤマシ</t>
    </rPh>
    <phoneticPr fontId="2"/>
  </si>
  <si>
    <t>長野県，原村</t>
    <rPh sb="0" eb="3">
      <t>ナガノケン</t>
    </rPh>
    <rPh sb="4" eb="6">
      <t>ハラムラ</t>
    </rPh>
    <phoneticPr fontId="2"/>
  </si>
  <si>
    <t>富山県，小矢部市</t>
    <rPh sb="0" eb="3">
      <t>トヤマケン</t>
    </rPh>
    <rPh sb="4" eb="5">
      <t>コ</t>
    </rPh>
    <rPh sb="5" eb="6">
      <t>ヤ</t>
    </rPh>
    <rPh sb="6" eb="7">
      <t>ベ</t>
    </rPh>
    <rPh sb="7" eb="8">
      <t>シ</t>
    </rPh>
    <phoneticPr fontId="2"/>
  </si>
  <si>
    <t>福岡県，福岡市</t>
    <rPh sb="0" eb="2">
      <t>フクオカ</t>
    </rPh>
    <rPh sb="2" eb="3">
      <t>ケン</t>
    </rPh>
    <rPh sb="4" eb="7">
      <t>フクオカシ</t>
    </rPh>
    <phoneticPr fontId="2"/>
  </si>
  <si>
    <t>宮崎県，都城市</t>
    <rPh sb="0" eb="3">
      <t>ミヤザキケン</t>
    </rPh>
    <rPh sb="4" eb="6">
      <t>ミヤコノジョウ</t>
    </rPh>
    <rPh sb="6" eb="7">
      <t>シ</t>
    </rPh>
    <phoneticPr fontId="2"/>
  </si>
  <si>
    <t>縄文中期末－後期</t>
    <rPh sb="0" eb="2">
      <t>ジョウモン</t>
    </rPh>
    <rPh sb="2" eb="4">
      <t>チュウキ</t>
    </rPh>
    <rPh sb="4" eb="5">
      <t>マツ</t>
    </rPh>
    <rPh sb="6" eb="8">
      <t>コウキ</t>
    </rPh>
    <phoneticPr fontId="2"/>
  </si>
  <si>
    <t>山梨県，富士吉田市</t>
    <rPh sb="0" eb="3">
      <t>ヤマナシケン</t>
    </rPh>
    <rPh sb="4" eb="8">
      <t>フジヨシダ</t>
    </rPh>
    <rPh sb="8" eb="9">
      <t>シ</t>
    </rPh>
    <phoneticPr fontId="2"/>
  </si>
  <si>
    <t>長野県，大町市</t>
    <rPh sb="0" eb="3">
      <t>ナガノケン</t>
    </rPh>
    <rPh sb="4" eb="7">
      <t>オオマチシ</t>
    </rPh>
    <phoneticPr fontId="2"/>
  </si>
  <si>
    <t>山梨県，笛吹市</t>
    <rPh sb="0" eb="3">
      <t>ヤマナシケン</t>
    </rPh>
    <rPh sb="4" eb="5">
      <t>フエ</t>
    </rPh>
    <rPh sb="5" eb="6">
      <t>フ</t>
    </rPh>
    <rPh sb="6" eb="7">
      <t>シ</t>
    </rPh>
    <phoneticPr fontId="2"/>
  </si>
  <si>
    <t>山梨県，北杜市</t>
    <rPh sb="0" eb="3">
      <t>ヤマナシケン</t>
    </rPh>
    <rPh sb="4" eb="6">
      <t>ホクト</t>
    </rPh>
    <rPh sb="6" eb="7">
      <t>シ</t>
    </rPh>
    <phoneticPr fontId="2"/>
  </si>
  <si>
    <t>山梨県，韮崎市</t>
    <rPh sb="0" eb="3">
      <t>ヤマナシケン</t>
    </rPh>
    <rPh sb="4" eb="6">
      <t>ニラサキ</t>
    </rPh>
    <rPh sb="6" eb="7">
      <t>シ</t>
    </rPh>
    <phoneticPr fontId="2"/>
  </si>
  <si>
    <t>山梨県，南アルプス市</t>
    <rPh sb="0" eb="3">
      <t>ヤマナシケン</t>
    </rPh>
    <rPh sb="4" eb="5">
      <t>ミナミ</t>
    </rPh>
    <rPh sb="9" eb="10">
      <t>シ</t>
    </rPh>
    <phoneticPr fontId="2"/>
  </si>
  <si>
    <t>中山 (2010)</t>
    <rPh sb="0" eb="2">
      <t>ナカヤマ</t>
    </rPh>
    <phoneticPr fontId="2"/>
  </si>
  <si>
    <t>中山 (2009)</t>
    <rPh sb="0" eb="1">
      <t>ナカ</t>
    </rPh>
    <rPh sb="1" eb="2">
      <t>ヤマ</t>
    </rPh>
    <phoneticPr fontId="2"/>
  </si>
  <si>
    <t>中山・佐野 (2015)</t>
    <rPh sb="0" eb="2">
      <t>ナカヤマ</t>
    </rPh>
    <rPh sb="3" eb="5">
      <t>サノ</t>
    </rPh>
    <phoneticPr fontId="2"/>
  </si>
  <si>
    <t>神奈川県，相模原市</t>
    <rPh sb="0" eb="4">
      <t>カナガワケン</t>
    </rPh>
    <rPh sb="5" eb="9">
      <t>サガミハラシ</t>
    </rPh>
    <phoneticPr fontId="2"/>
  </si>
  <si>
    <t>小畑 (2011)</t>
    <rPh sb="0" eb="2">
      <t>オバタ</t>
    </rPh>
    <phoneticPr fontId="2"/>
  </si>
  <si>
    <t>長崎県，島原市</t>
    <rPh sb="0" eb="3">
      <t>ナガサキケン</t>
    </rPh>
    <rPh sb="4" eb="7">
      <t>シマバラシ</t>
    </rPh>
    <phoneticPr fontId="2"/>
  </si>
  <si>
    <t>熊本県，菊池市</t>
    <rPh sb="0" eb="3">
      <t>クマモトケン</t>
    </rPh>
    <rPh sb="4" eb="7">
      <t>キクチシ</t>
    </rPh>
    <phoneticPr fontId="2"/>
  </si>
  <si>
    <t>資料の種類</t>
    <rPh sb="0" eb="2">
      <t>シリョウ</t>
    </rPh>
    <rPh sb="3" eb="5">
      <t>シュルイ</t>
    </rPh>
    <phoneticPr fontId="2"/>
  </si>
  <si>
    <t>土器形式</t>
    <rPh sb="0" eb="2">
      <t>ドキ</t>
    </rPh>
    <rPh sb="2" eb="4">
      <t>ケイシキ</t>
    </rPh>
    <phoneticPr fontId="2"/>
  </si>
  <si>
    <t>長さ
SD
(mm)</t>
    <rPh sb="0" eb="1">
      <t>ナガ</t>
    </rPh>
    <phoneticPr fontId="2"/>
  </si>
  <si>
    <t>幅
SD
(mm)</t>
    <rPh sb="0" eb="1">
      <t>ハバ</t>
    </rPh>
    <phoneticPr fontId="2"/>
  </si>
  <si>
    <t>厚さ
SD
(mm)</t>
    <rPh sb="0" eb="1">
      <t>アツ</t>
    </rPh>
    <phoneticPr fontId="2"/>
  </si>
  <si>
    <r>
      <t>長さ×幅
平均
(mm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0" eb="1">
      <t>ナガ</t>
    </rPh>
    <rPh sb="3" eb="4">
      <t>ハバ</t>
    </rPh>
    <rPh sb="5" eb="7">
      <t>ヘイキン</t>
    </rPh>
    <phoneticPr fontId="2"/>
  </si>
  <si>
    <t xml:space="preserve">長さ／幅
平均
</t>
    <rPh sb="0" eb="1">
      <t>ナガ</t>
    </rPh>
    <rPh sb="3" eb="4">
      <t>ハバ</t>
    </rPh>
    <rPh sb="5" eb="7">
      <t>ヘイキン</t>
    </rPh>
    <phoneticPr fontId="2"/>
  </si>
  <si>
    <r>
      <t xml:space="preserve">長さ×幅
</t>
    </r>
    <r>
      <rPr>
        <sz val="11"/>
        <color theme="1"/>
        <rFont val="ＭＳ Ｐゴシック"/>
        <family val="3"/>
        <charset val="128"/>
        <scheme val="minor"/>
      </rPr>
      <t>SD</t>
    </r>
    <r>
      <rPr>
        <sz val="11"/>
        <color theme="1"/>
        <rFont val="ＭＳ Ｐゴシック"/>
        <family val="2"/>
        <charset val="128"/>
        <scheme val="minor"/>
      </rPr>
      <t xml:space="preserve">
(mm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0" eb="1">
      <t>ナガ</t>
    </rPh>
    <rPh sb="3" eb="4">
      <t>ハバ</t>
    </rPh>
    <phoneticPr fontId="2"/>
  </si>
  <si>
    <t xml:space="preserve">長さ／幅
SD
</t>
    <rPh sb="0" eb="1">
      <t>ナガ</t>
    </rPh>
    <rPh sb="3" eb="4">
      <t>ハバ</t>
    </rPh>
    <phoneticPr fontId="2"/>
  </si>
  <si>
    <t>中山編 (2014)</t>
    <rPh sb="0" eb="2">
      <t>ナカヤマ</t>
    </rPh>
    <rPh sb="2" eb="3">
      <t>ヘン</t>
    </rPh>
    <phoneticPr fontId="2"/>
  </si>
  <si>
    <t>中山ほか (2009)</t>
    <rPh sb="0" eb="2">
      <t>ナカヤマ</t>
    </rPh>
    <phoneticPr fontId="2"/>
  </si>
  <si>
    <t xml:space="preserve">中山ほか (2008) </t>
    <rPh sb="0" eb="2">
      <t>ナカヤマ</t>
    </rPh>
    <phoneticPr fontId="2"/>
  </si>
  <si>
    <t>中沢 (2009)</t>
    <rPh sb="0" eb="2">
      <t>ナカザワ</t>
    </rPh>
    <phoneticPr fontId="2"/>
  </si>
  <si>
    <t>小畑・真邉 (2012)</t>
    <rPh sb="0" eb="2">
      <t>オバタ</t>
    </rPh>
    <rPh sb="3" eb="4">
      <t>マ</t>
    </rPh>
    <phoneticPr fontId="2"/>
  </si>
  <si>
    <t>会田ほか (2012)
那須ほか (2015a)</t>
    <rPh sb="0" eb="2">
      <t>アイダ</t>
    </rPh>
    <rPh sb="12" eb="14">
      <t>ナス</t>
    </rPh>
    <phoneticPr fontId="2"/>
  </si>
  <si>
    <t>那須ほか (2015a)</t>
    <phoneticPr fontId="2"/>
  </si>
  <si>
    <t>中山編 （2014）</t>
    <rPh sb="0" eb="2">
      <t>ナカヤマ</t>
    </rPh>
    <rPh sb="2" eb="3">
      <t>ヘン</t>
    </rPh>
    <phoneticPr fontId="2"/>
  </si>
  <si>
    <t>会田ほか (2012)</t>
    <rPh sb="0" eb="2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</si>
</sst>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3" xfId="1" applyFont="1" applyFill="1" applyBorder="1" applyAlignment="1">
      <alignment horizontal="left" vertical="top" wrapText="1"/>
    </xf>
    <xf numFmtId="0" fontId="0" fillId="0" borderId="3" xfId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2" fontId="0" fillId="0" borderId="2" xfId="0" applyNumberFormat="1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left" vertical="center" wrapText="1"/>
    </xf>
    <xf numFmtId="2" fontId="0" fillId="0" borderId="0" xfId="0" applyNumberFormat="1" applyBorder="1" applyAlignment="1">
      <alignment horizontal="left" vertical="center" wrapText="1"/>
    </xf>
    <xf numFmtId="2" fontId="0" fillId="0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2" fontId="0" fillId="0" borderId="2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workbookViewId="0">
      <pane xSplit="9" ySplit="1" topLeftCell="T26" activePane="bottomRight" state="frozen"/>
      <selection pane="topRight" activeCell="K1" sqref="K1"/>
      <selection pane="bottomLeft" activeCell="A2" sqref="A2"/>
      <selection pane="bottomRight" activeCell="U22" sqref="U22"/>
    </sheetView>
  </sheetViews>
  <sheetFormatPr defaultRowHeight="13.5" x14ac:dyDescent="0.15"/>
  <cols>
    <col min="1" max="1" width="11" style="3" bestFit="1" customWidth="1"/>
    <col min="2" max="2" width="9" style="32" bestFit="1" customWidth="1"/>
    <col min="3" max="3" width="19.875" style="32" bestFit="1" customWidth="1"/>
    <col min="4" max="4" width="12.625" style="3" customWidth="1"/>
    <col min="5" max="5" width="11.875" style="3" bestFit="1" customWidth="1"/>
    <col min="6" max="6" width="11.625" style="32" bestFit="1" customWidth="1"/>
    <col min="7" max="8" width="9" style="32" bestFit="1" customWidth="1"/>
    <col min="9" max="9" width="5.25" style="3" bestFit="1" customWidth="1"/>
    <col min="10" max="10" width="5.875" style="3" bestFit="1" customWidth="1"/>
    <col min="11" max="11" width="9" style="3" bestFit="1" customWidth="1"/>
    <col min="12" max="12" width="5.5" style="3" bestFit="1" customWidth="1"/>
    <col min="13" max="13" width="9" style="3" bestFit="1" customWidth="1"/>
    <col min="14" max="14" width="5.5" style="3" bestFit="1" customWidth="1"/>
    <col min="15" max="15" width="9" style="3" bestFit="1" customWidth="1"/>
    <col min="16" max="16" width="8.5" style="3" bestFit="1" customWidth="1"/>
    <col min="17" max="17" width="9" style="3"/>
    <col min="18" max="18" width="8.5" style="3" bestFit="1" customWidth="1"/>
    <col min="19" max="19" width="9" style="3"/>
    <col min="20" max="20" width="18.625" style="32" bestFit="1" customWidth="1"/>
    <col min="21" max="16384" width="9" style="3"/>
  </cols>
  <sheetData>
    <row r="1" spans="1:20" ht="42.75" x14ac:dyDescent="0.15">
      <c r="A1" s="1" t="s">
        <v>92</v>
      </c>
      <c r="B1" s="1" t="s">
        <v>56</v>
      </c>
      <c r="C1" s="1" t="s">
        <v>66</v>
      </c>
      <c r="D1" s="1" t="s">
        <v>57</v>
      </c>
      <c r="E1" s="2" t="s">
        <v>93</v>
      </c>
      <c r="F1" s="1" t="s">
        <v>60</v>
      </c>
      <c r="G1" s="1" t="s">
        <v>59</v>
      </c>
      <c r="H1" s="1" t="s">
        <v>58</v>
      </c>
      <c r="I1" s="2" t="s">
        <v>61</v>
      </c>
      <c r="J1" s="1" t="s">
        <v>62</v>
      </c>
      <c r="K1" s="1" t="s">
        <v>94</v>
      </c>
      <c r="L1" s="1" t="s">
        <v>63</v>
      </c>
      <c r="M1" s="1" t="s">
        <v>95</v>
      </c>
      <c r="N1" s="1" t="s">
        <v>64</v>
      </c>
      <c r="O1" s="1" t="s">
        <v>96</v>
      </c>
      <c r="P1" s="1" t="s">
        <v>97</v>
      </c>
      <c r="Q1" s="1" t="s">
        <v>99</v>
      </c>
      <c r="R1" s="1" t="s">
        <v>98</v>
      </c>
      <c r="S1" s="1" t="s">
        <v>100</v>
      </c>
      <c r="T1" s="1" t="s">
        <v>65</v>
      </c>
    </row>
    <row r="2" spans="1:20" ht="30" customHeight="1" x14ac:dyDescent="0.15">
      <c r="A2" s="4" t="s">
        <v>68</v>
      </c>
      <c r="B2" s="5" t="s">
        <v>0</v>
      </c>
      <c r="C2" s="5" t="s">
        <v>72</v>
      </c>
      <c r="D2" s="5" t="s">
        <v>18</v>
      </c>
      <c r="E2" s="5"/>
      <c r="F2" s="6">
        <v>5040</v>
      </c>
      <c r="G2" s="6">
        <v>4869</v>
      </c>
      <c r="H2" s="6">
        <f t="shared" ref="H2:H11" si="0">MEDIAN(F2:G2)</f>
        <v>4954.5</v>
      </c>
      <c r="I2" s="4">
        <v>2</v>
      </c>
      <c r="J2" s="7">
        <v>2.6500000000000004</v>
      </c>
      <c r="K2" s="7">
        <v>0.21213203435596445</v>
      </c>
      <c r="L2" s="7">
        <v>1.85</v>
      </c>
      <c r="M2" s="7">
        <v>0.21213203435596414</v>
      </c>
      <c r="N2" s="7">
        <v>1.625</v>
      </c>
      <c r="O2" s="7">
        <v>0.17677669529663689</v>
      </c>
      <c r="P2" s="8">
        <v>4.9250000000000007</v>
      </c>
      <c r="Q2" s="8">
        <v>0.95459415460183683</v>
      </c>
      <c r="R2" s="8">
        <v>1.4352941176470588</v>
      </c>
      <c r="S2" s="8">
        <v>4.9913419848462003E-2</v>
      </c>
      <c r="T2" s="5" t="s">
        <v>106</v>
      </c>
    </row>
    <row r="3" spans="1:20" ht="30" customHeight="1" x14ac:dyDescent="0.15">
      <c r="A3" s="9" t="s">
        <v>68</v>
      </c>
      <c r="B3" s="10" t="s">
        <v>1</v>
      </c>
      <c r="C3" s="10" t="s">
        <v>73</v>
      </c>
      <c r="D3" s="10" t="s">
        <v>18</v>
      </c>
      <c r="E3" s="10"/>
      <c r="F3" s="11">
        <v>4971</v>
      </c>
      <c r="G3" s="11">
        <v>4895</v>
      </c>
      <c r="H3" s="12">
        <f t="shared" si="0"/>
        <v>4933</v>
      </c>
      <c r="I3" s="13">
        <v>13</v>
      </c>
      <c r="J3" s="14">
        <v>6.9461538461538463</v>
      </c>
      <c r="K3" s="14">
        <v>0.88469899270447638</v>
      </c>
      <c r="L3" s="14">
        <v>4.0538461538461537</v>
      </c>
      <c r="M3" s="14">
        <v>0.60500052977302532</v>
      </c>
      <c r="N3" s="14">
        <v>3.2692307692307692</v>
      </c>
      <c r="O3" s="14">
        <v>0.6263447072560715</v>
      </c>
      <c r="P3" s="15">
        <v>28.394615384615381</v>
      </c>
      <c r="Q3" s="15">
        <v>6.9011057270853673</v>
      </c>
      <c r="R3" s="15">
        <v>1.7383205529578687</v>
      </c>
      <c r="S3" s="15">
        <v>0.28938669628691699</v>
      </c>
      <c r="T3" s="10" t="s">
        <v>70</v>
      </c>
    </row>
    <row r="4" spans="1:20" ht="30" customHeight="1" x14ac:dyDescent="0.15">
      <c r="A4" s="9" t="s">
        <v>68</v>
      </c>
      <c r="B4" s="10" t="s">
        <v>4</v>
      </c>
      <c r="C4" s="10" t="s">
        <v>74</v>
      </c>
      <c r="D4" s="10" t="s">
        <v>19</v>
      </c>
      <c r="E4" s="10"/>
      <c r="F4" s="12">
        <v>4811</v>
      </c>
      <c r="G4" s="12">
        <v>4530</v>
      </c>
      <c r="H4" s="12">
        <f t="shared" si="0"/>
        <v>4670.5</v>
      </c>
      <c r="I4" s="13">
        <v>13</v>
      </c>
      <c r="J4" s="14">
        <v>5.7592307692307685</v>
      </c>
      <c r="K4" s="14">
        <v>1.6106440820287922</v>
      </c>
      <c r="L4" s="14">
        <v>3.7984615384615381</v>
      </c>
      <c r="M4" s="14">
        <v>0.88944595258177794</v>
      </c>
      <c r="N4" s="14">
        <v>3.4499999999999997</v>
      </c>
      <c r="O4" s="14">
        <v>0.71400280111495584</v>
      </c>
      <c r="P4" s="15">
        <v>23.044315384615384</v>
      </c>
      <c r="Q4" s="15">
        <v>11.023563379026323</v>
      </c>
      <c r="R4" s="15">
        <v>1.5118406060174054</v>
      </c>
      <c r="S4" s="15">
        <v>0.21672480128095228</v>
      </c>
      <c r="T4" s="10" t="s">
        <v>107</v>
      </c>
    </row>
    <row r="5" spans="1:20" ht="30" customHeight="1" x14ac:dyDescent="0.15">
      <c r="A5" s="9" t="s">
        <v>68</v>
      </c>
      <c r="B5" s="10" t="s">
        <v>3</v>
      </c>
      <c r="C5" s="10" t="s">
        <v>75</v>
      </c>
      <c r="D5" s="10" t="s">
        <v>78</v>
      </c>
      <c r="E5" s="10"/>
      <c r="F5" s="12">
        <v>4839</v>
      </c>
      <c r="G5" s="12">
        <v>4446</v>
      </c>
      <c r="H5" s="12">
        <f t="shared" si="0"/>
        <v>4642.5</v>
      </c>
      <c r="I5" s="9">
        <v>1</v>
      </c>
      <c r="J5" s="14">
        <f>8.42*0.98</f>
        <v>8.2515999999999998</v>
      </c>
      <c r="K5" s="14"/>
      <c r="L5" s="14">
        <f>5.77*0.954</f>
        <v>5.5045799999999989</v>
      </c>
      <c r="M5" s="14"/>
      <c r="N5" s="14">
        <v>5</v>
      </c>
      <c r="O5" s="14"/>
      <c r="P5" s="15">
        <f>J5*L5</f>
        <v>45.421592327999988</v>
      </c>
      <c r="Q5" s="15"/>
      <c r="R5" s="15">
        <f>J5/L5</f>
        <v>1.4990426154220671</v>
      </c>
      <c r="S5" s="15"/>
      <c r="T5" s="10" t="s">
        <v>71</v>
      </c>
    </row>
    <row r="6" spans="1:20" ht="30" customHeight="1" x14ac:dyDescent="0.15">
      <c r="A6" s="16" t="s">
        <v>68</v>
      </c>
      <c r="B6" s="17" t="s">
        <v>21</v>
      </c>
      <c r="C6" s="18" t="s">
        <v>76</v>
      </c>
      <c r="D6" s="18" t="s">
        <v>20</v>
      </c>
      <c r="E6" s="18"/>
      <c r="F6" s="18">
        <v>2855</v>
      </c>
      <c r="G6" s="18">
        <v>2375</v>
      </c>
      <c r="H6" s="18">
        <f t="shared" si="0"/>
        <v>2615</v>
      </c>
      <c r="I6" s="19">
        <v>100</v>
      </c>
      <c r="J6" s="20">
        <f>8.36*0.98</f>
        <v>8.1928000000000001</v>
      </c>
      <c r="K6" s="20"/>
      <c r="L6" s="20">
        <f>5.9*0.954</f>
        <v>5.6286000000000005</v>
      </c>
      <c r="M6" s="20"/>
      <c r="N6" s="20"/>
      <c r="O6" s="20"/>
      <c r="P6" s="21">
        <f>J6*L6</f>
        <v>46.113994080000005</v>
      </c>
      <c r="Q6" s="21"/>
      <c r="R6" s="21">
        <f>J6/L6</f>
        <v>1.4555662153999218</v>
      </c>
      <c r="S6" s="21"/>
      <c r="T6" s="22" t="s">
        <v>89</v>
      </c>
    </row>
    <row r="7" spans="1:20" s="27" customFormat="1" ht="30" customHeight="1" x14ac:dyDescent="0.15">
      <c r="A7" s="23" t="s">
        <v>69</v>
      </c>
      <c r="B7" s="24" t="s">
        <v>22</v>
      </c>
      <c r="C7" s="24" t="s">
        <v>77</v>
      </c>
      <c r="D7" s="24" t="s">
        <v>23</v>
      </c>
      <c r="E7" s="24"/>
      <c r="F7" s="24">
        <v>13350</v>
      </c>
      <c r="G7" s="24">
        <v>13300</v>
      </c>
      <c r="H7" s="24">
        <f t="shared" si="0"/>
        <v>13325</v>
      </c>
      <c r="I7" s="23">
        <v>1</v>
      </c>
      <c r="J7" s="25">
        <v>3.8</v>
      </c>
      <c r="K7" s="25"/>
      <c r="L7" s="25">
        <v>2.98</v>
      </c>
      <c r="M7" s="25"/>
      <c r="N7" s="25"/>
      <c r="O7" s="25"/>
      <c r="P7" s="26">
        <f>J7*L7</f>
        <v>11.324</v>
      </c>
      <c r="Q7" s="26"/>
      <c r="R7" s="26">
        <f>J7/L7</f>
        <v>1.2751677852348993</v>
      </c>
      <c r="S7" s="26"/>
      <c r="T7" s="24" t="s">
        <v>105</v>
      </c>
    </row>
    <row r="8" spans="1:20" ht="30" customHeight="1" x14ac:dyDescent="0.15">
      <c r="A8" s="9" t="s">
        <v>69</v>
      </c>
      <c r="B8" s="28" t="s">
        <v>24</v>
      </c>
      <c r="C8" s="10" t="s">
        <v>79</v>
      </c>
      <c r="D8" s="10" t="s">
        <v>25</v>
      </c>
      <c r="E8" s="24" t="s">
        <v>26</v>
      </c>
      <c r="F8" s="10">
        <v>10450</v>
      </c>
      <c r="G8" s="10">
        <v>8500</v>
      </c>
      <c r="H8" s="10">
        <f t="shared" si="0"/>
        <v>9475</v>
      </c>
      <c r="I8" s="9">
        <v>1</v>
      </c>
      <c r="J8" s="14">
        <v>6.8</v>
      </c>
      <c r="K8" s="14"/>
      <c r="L8" s="14">
        <v>4.2</v>
      </c>
      <c r="M8" s="14"/>
      <c r="N8" s="25">
        <v>3.2</v>
      </c>
      <c r="O8" s="14"/>
      <c r="P8" s="26">
        <f t="shared" ref="P8:P35" si="1">J8*L8</f>
        <v>28.56</v>
      </c>
      <c r="Q8" s="26"/>
      <c r="R8" s="26">
        <f t="shared" ref="R8:R35" si="2">J8/L8</f>
        <v>1.6190476190476188</v>
      </c>
      <c r="S8" s="15"/>
      <c r="T8" s="10" t="s">
        <v>108</v>
      </c>
    </row>
    <row r="9" spans="1:20" ht="30" customHeight="1" x14ac:dyDescent="0.15">
      <c r="A9" s="9" t="s">
        <v>69</v>
      </c>
      <c r="B9" s="10" t="s">
        <v>28</v>
      </c>
      <c r="C9" s="10" t="s">
        <v>80</v>
      </c>
      <c r="D9" s="10" t="s">
        <v>25</v>
      </c>
      <c r="E9" s="24" t="s">
        <v>27</v>
      </c>
      <c r="F9" s="10">
        <v>9500</v>
      </c>
      <c r="G9" s="10">
        <v>9000</v>
      </c>
      <c r="H9" s="10">
        <f t="shared" si="0"/>
        <v>9250</v>
      </c>
      <c r="I9" s="9">
        <v>1</v>
      </c>
      <c r="J9" s="14">
        <v>7</v>
      </c>
      <c r="K9" s="14"/>
      <c r="L9" s="14">
        <v>4.2</v>
      </c>
      <c r="M9" s="14"/>
      <c r="N9" s="25">
        <v>2.5</v>
      </c>
      <c r="O9" s="14"/>
      <c r="P9" s="26">
        <f t="shared" si="1"/>
        <v>29.400000000000002</v>
      </c>
      <c r="Q9" s="26"/>
      <c r="R9" s="26">
        <f t="shared" si="2"/>
        <v>1.6666666666666665</v>
      </c>
      <c r="S9" s="15"/>
      <c r="T9" s="10" t="s">
        <v>104</v>
      </c>
    </row>
    <row r="10" spans="1:20" ht="30" customHeight="1" x14ac:dyDescent="0.15">
      <c r="A10" s="9" t="s">
        <v>69</v>
      </c>
      <c r="B10" s="28" t="s">
        <v>29</v>
      </c>
      <c r="C10" s="10" t="s">
        <v>81</v>
      </c>
      <c r="D10" s="10" t="s">
        <v>36</v>
      </c>
      <c r="E10" s="10"/>
      <c r="F10" s="10">
        <v>8600</v>
      </c>
      <c r="G10" s="10">
        <v>8200</v>
      </c>
      <c r="H10" s="10">
        <f t="shared" si="0"/>
        <v>8400</v>
      </c>
      <c r="I10" s="9">
        <v>1</v>
      </c>
      <c r="J10" s="14">
        <v>7.6</v>
      </c>
      <c r="K10" s="14"/>
      <c r="L10" s="14">
        <v>4.8</v>
      </c>
      <c r="M10" s="14"/>
      <c r="N10" s="25">
        <v>3.4</v>
      </c>
      <c r="O10" s="14"/>
      <c r="P10" s="26">
        <f t="shared" si="1"/>
        <v>36.479999999999997</v>
      </c>
      <c r="Q10" s="26"/>
      <c r="R10" s="26">
        <f t="shared" si="2"/>
        <v>1.5833333333333333</v>
      </c>
      <c r="S10" s="15"/>
      <c r="T10" s="10" t="s">
        <v>101</v>
      </c>
    </row>
    <row r="11" spans="1:20" ht="30" customHeight="1" x14ac:dyDescent="0.15">
      <c r="A11" s="9" t="s">
        <v>69</v>
      </c>
      <c r="B11" s="10" t="s">
        <v>30</v>
      </c>
      <c r="C11" s="10" t="s">
        <v>82</v>
      </c>
      <c r="D11" s="10" t="s">
        <v>31</v>
      </c>
      <c r="E11" s="10" t="s">
        <v>6</v>
      </c>
      <c r="F11" s="10">
        <v>5950</v>
      </c>
      <c r="G11" s="10">
        <v>5750</v>
      </c>
      <c r="H11" s="10">
        <f t="shared" si="0"/>
        <v>5850</v>
      </c>
      <c r="I11" s="13">
        <v>2</v>
      </c>
      <c r="J11" s="14">
        <v>6.8</v>
      </c>
      <c r="K11" s="14">
        <v>0</v>
      </c>
      <c r="L11" s="14">
        <v>3.45</v>
      </c>
      <c r="M11" s="14">
        <v>7.0710678118654821E-2</v>
      </c>
      <c r="N11" s="14">
        <v>2.75</v>
      </c>
      <c r="O11" s="14">
        <v>7.0710678118654502E-2</v>
      </c>
      <c r="P11" s="26">
        <v>23.46</v>
      </c>
      <c r="Q11" s="26">
        <v>0.48083261120685467</v>
      </c>
      <c r="R11" s="15">
        <v>1.9714285714285715</v>
      </c>
      <c r="S11" s="15">
        <v>4.0406101782088442E-2</v>
      </c>
      <c r="T11" s="28" t="s">
        <v>102</v>
      </c>
    </row>
    <row r="12" spans="1:20" ht="30" customHeight="1" x14ac:dyDescent="0.15">
      <c r="A12" s="9" t="s">
        <v>69</v>
      </c>
      <c r="B12" s="10" t="s">
        <v>12</v>
      </c>
      <c r="C12" s="10" t="s">
        <v>83</v>
      </c>
      <c r="D12" s="10" t="s">
        <v>32</v>
      </c>
      <c r="E12" s="10" t="s">
        <v>33</v>
      </c>
      <c r="F12" s="10">
        <v>5600</v>
      </c>
      <c r="G12" s="10">
        <v>5470</v>
      </c>
      <c r="H12" s="10">
        <f t="shared" ref="H12:H35" si="3">MEDIAN(F12:G12)</f>
        <v>5535</v>
      </c>
      <c r="I12" s="13">
        <v>1</v>
      </c>
      <c r="J12" s="14">
        <v>4.3</v>
      </c>
      <c r="K12" s="14"/>
      <c r="L12" s="14">
        <v>2.6</v>
      </c>
      <c r="M12" s="14"/>
      <c r="N12" s="14">
        <v>2.2000000000000002</v>
      </c>
      <c r="O12" s="14"/>
      <c r="P12" s="26">
        <f t="shared" si="1"/>
        <v>11.18</v>
      </c>
      <c r="R12" s="26">
        <f t="shared" si="2"/>
        <v>1.6538461538461537</v>
      </c>
      <c r="T12" s="35" t="s">
        <v>108</v>
      </c>
    </row>
    <row r="13" spans="1:20" ht="30" customHeight="1" x14ac:dyDescent="0.15">
      <c r="A13" s="9" t="s">
        <v>69</v>
      </c>
      <c r="B13" s="10" t="s">
        <v>34</v>
      </c>
      <c r="C13" s="10" t="s">
        <v>82</v>
      </c>
      <c r="D13" s="10" t="s">
        <v>35</v>
      </c>
      <c r="E13" s="10" t="s">
        <v>7</v>
      </c>
      <c r="F13" s="10">
        <v>5470</v>
      </c>
      <c r="G13" s="10">
        <v>5380</v>
      </c>
      <c r="H13" s="10">
        <f t="shared" si="3"/>
        <v>5425</v>
      </c>
      <c r="I13" s="13">
        <v>1</v>
      </c>
      <c r="J13" s="14">
        <v>9.5</v>
      </c>
      <c r="K13" s="14"/>
      <c r="L13" s="14">
        <v>5.3</v>
      </c>
      <c r="M13" s="14"/>
      <c r="N13" s="14">
        <v>3.4</v>
      </c>
      <c r="O13" s="14"/>
      <c r="P13" s="26">
        <f t="shared" si="1"/>
        <v>50.35</v>
      </c>
      <c r="R13" s="26">
        <f t="shared" si="2"/>
        <v>1.7924528301886793</v>
      </c>
      <c r="T13" s="35" t="s">
        <v>108</v>
      </c>
    </row>
    <row r="14" spans="1:20" ht="30" customHeight="1" x14ac:dyDescent="0.15">
      <c r="A14" s="9" t="s">
        <v>69</v>
      </c>
      <c r="B14" s="10" t="s">
        <v>10</v>
      </c>
      <c r="C14" s="10" t="s">
        <v>84</v>
      </c>
      <c r="D14" s="10" t="s">
        <v>18</v>
      </c>
      <c r="E14" s="10" t="s">
        <v>9</v>
      </c>
      <c r="F14" s="10">
        <v>5280</v>
      </c>
      <c r="G14" s="10">
        <v>5080</v>
      </c>
      <c r="H14" s="10">
        <f t="shared" si="3"/>
        <v>5180</v>
      </c>
      <c r="I14" s="13">
        <v>1</v>
      </c>
      <c r="J14" s="14">
        <v>9.8000000000000007</v>
      </c>
      <c r="K14" s="14"/>
      <c r="L14" s="14">
        <v>5.8</v>
      </c>
      <c r="M14" s="14"/>
      <c r="N14" s="14">
        <v>4</v>
      </c>
      <c r="O14" s="14"/>
      <c r="P14" s="26">
        <f t="shared" si="1"/>
        <v>56.84</v>
      </c>
      <c r="Q14" s="26"/>
      <c r="R14" s="26">
        <f t="shared" si="2"/>
        <v>1.6896551724137934</v>
      </c>
      <c r="S14" s="15"/>
      <c r="T14" s="35" t="s">
        <v>108</v>
      </c>
    </row>
    <row r="15" spans="1:20" ht="30" customHeight="1" x14ac:dyDescent="0.15">
      <c r="A15" s="9" t="s">
        <v>69</v>
      </c>
      <c r="B15" s="10" t="s">
        <v>8</v>
      </c>
      <c r="C15" s="10" t="s">
        <v>82</v>
      </c>
      <c r="D15" s="10" t="s">
        <v>18</v>
      </c>
      <c r="E15" s="10" t="s">
        <v>9</v>
      </c>
      <c r="F15" s="10">
        <v>5280</v>
      </c>
      <c r="G15" s="10">
        <v>5080</v>
      </c>
      <c r="H15" s="10">
        <f t="shared" si="3"/>
        <v>5180</v>
      </c>
      <c r="I15" s="13">
        <v>1</v>
      </c>
      <c r="J15" s="14">
        <v>6.1</v>
      </c>
      <c r="K15" s="14"/>
      <c r="L15" s="14">
        <v>4.0999999999999996</v>
      </c>
      <c r="M15" s="14"/>
      <c r="N15" s="14">
        <v>3.4</v>
      </c>
      <c r="O15" s="14"/>
      <c r="P15" s="26">
        <f t="shared" si="1"/>
        <v>25.009999999999998</v>
      </c>
      <c r="Q15" s="26"/>
      <c r="R15" s="26">
        <f t="shared" si="2"/>
        <v>1.4878048780487805</v>
      </c>
      <c r="S15" s="15"/>
      <c r="T15" s="35" t="s">
        <v>85</v>
      </c>
    </row>
    <row r="16" spans="1:20" ht="30" customHeight="1" x14ac:dyDescent="0.15">
      <c r="A16" s="9" t="s">
        <v>69</v>
      </c>
      <c r="B16" s="10" t="s">
        <v>15</v>
      </c>
      <c r="C16" s="10" t="s">
        <v>83</v>
      </c>
      <c r="D16" s="10" t="s">
        <v>18</v>
      </c>
      <c r="E16" s="10" t="s">
        <v>37</v>
      </c>
      <c r="F16" s="10">
        <v>5280</v>
      </c>
      <c r="G16" s="10">
        <v>5080</v>
      </c>
      <c r="H16" s="10">
        <f t="shared" si="3"/>
        <v>5180</v>
      </c>
      <c r="I16" s="9">
        <v>1</v>
      </c>
      <c r="J16" s="14">
        <v>9</v>
      </c>
      <c r="K16" s="14"/>
      <c r="L16" s="14">
        <v>6</v>
      </c>
      <c r="M16" s="14"/>
      <c r="N16" s="14">
        <v>3.6</v>
      </c>
      <c r="O16" s="14"/>
      <c r="P16" s="26">
        <f t="shared" si="1"/>
        <v>54</v>
      </c>
      <c r="Q16" s="26"/>
      <c r="R16" s="26">
        <f t="shared" si="2"/>
        <v>1.5</v>
      </c>
      <c r="S16" s="15"/>
      <c r="T16" s="35" t="s">
        <v>86</v>
      </c>
    </row>
    <row r="17" spans="1:20" ht="30" customHeight="1" x14ac:dyDescent="0.15">
      <c r="A17" s="9" t="s">
        <v>69</v>
      </c>
      <c r="B17" s="10" t="s">
        <v>12</v>
      </c>
      <c r="C17" s="10" t="s">
        <v>83</v>
      </c>
      <c r="D17" s="10" t="s">
        <v>18</v>
      </c>
      <c r="E17" s="10" t="s">
        <v>9</v>
      </c>
      <c r="F17" s="10">
        <v>5280</v>
      </c>
      <c r="G17" s="10">
        <v>5080</v>
      </c>
      <c r="H17" s="10">
        <f t="shared" si="3"/>
        <v>5180</v>
      </c>
      <c r="I17" s="9">
        <v>1</v>
      </c>
      <c r="J17" s="14">
        <v>8.5</v>
      </c>
      <c r="K17" s="14"/>
      <c r="L17" s="14">
        <v>4.3</v>
      </c>
      <c r="M17" s="14"/>
      <c r="N17" s="14">
        <v>3.1</v>
      </c>
      <c r="O17" s="14"/>
      <c r="P17" s="26">
        <f t="shared" si="1"/>
        <v>36.549999999999997</v>
      </c>
      <c r="Q17" s="26"/>
      <c r="R17" s="26">
        <f t="shared" si="2"/>
        <v>1.9767441860465118</v>
      </c>
      <c r="S17" s="15"/>
      <c r="T17" s="35" t="s">
        <v>108</v>
      </c>
    </row>
    <row r="18" spans="1:20" ht="30" customHeight="1" x14ac:dyDescent="0.15">
      <c r="A18" s="9" t="s">
        <v>69</v>
      </c>
      <c r="B18" s="10" t="s">
        <v>8</v>
      </c>
      <c r="C18" s="10" t="s">
        <v>82</v>
      </c>
      <c r="D18" s="10" t="s">
        <v>18</v>
      </c>
      <c r="E18" s="10" t="s">
        <v>38</v>
      </c>
      <c r="F18" s="10">
        <v>5080</v>
      </c>
      <c r="G18" s="10">
        <v>5000</v>
      </c>
      <c r="H18" s="10">
        <f t="shared" si="3"/>
        <v>5040</v>
      </c>
      <c r="I18" s="9">
        <v>1</v>
      </c>
      <c r="J18" s="14">
        <v>11.8</v>
      </c>
      <c r="K18" s="14"/>
      <c r="L18" s="14">
        <v>5.7</v>
      </c>
      <c r="M18" s="14"/>
      <c r="N18" s="14">
        <v>3.7</v>
      </c>
      <c r="O18" s="14"/>
      <c r="P18" s="26">
        <f t="shared" si="1"/>
        <v>67.260000000000005</v>
      </c>
      <c r="Q18" s="26"/>
      <c r="R18" s="26">
        <f t="shared" si="2"/>
        <v>2.0701754385964914</v>
      </c>
      <c r="S18" s="15"/>
      <c r="T18" s="35" t="s">
        <v>103</v>
      </c>
    </row>
    <row r="19" spans="1:20" ht="30" customHeight="1" x14ac:dyDescent="0.15">
      <c r="A19" s="9" t="s">
        <v>69</v>
      </c>
      <c r="B19" s="10" t="s">
        <v>11</v>
      </c>
      <c r="C19" s="10" t="s">
        <v>82</v>
      </c>
      <c r="D19" s="10" t="s">
        <v>18</v>
      </c>
      <c r="E19" s="10" t="s">
        <v>38</v>
      </c>
      <c r="F19" s="10">
        <v>5080</v>
      </c>
      <c r="G19" s="10">
        <v>4900</v>
      </c>
      <c r="H19" s="10">
        <f t="shared" si="3"/>
        <v>4990</v>
      </c>
      <c r="I19" s="9">
        <v>1</v>
      </c>
      <c r="J19" s="14">
        <v>10.199999999999999</v>
      </c>
      <c r="K19" s="14"/>
      <c r="L19" s="14">
        <v>4.5</v>
      </c>
      <c r="M19" s="14"/>
      <c r="N19" s="14">
        <v>3.1</v>
      </c>
      <c r="O19" s="14"/>
      <c r="P19" s="26">
        <f t="shared" si="1"/>
        <v>45.9</v>
      </c>
      <c r="Q19" s="26"/>
      <c r="R19" s="26">
        <f t="shared" si="2"/>
        <v>2.2666666666666666</v>
      </c>
      <c r="S19" s="15"/>
      <c r="T19" s="10" t="s">
        <v>108</v>
      </c>
    </row>
    <row r="20" spans="1:20" ht="30" customHeight="1" x14ac:dyDescent="0.15">
      <c r="A20" s="9" t="s">
        <v>69</v>
      </c>
      <c r="B20" s="10" t="s">
        <v>39</v>
      </c>
      <c r="C20" s="10" t="s">
        <v>82</v>
      </c>
      <c r="D20" s="10" t="s">
        <v>18</v>
      </c>
      <c r="E20" s="10" t="s">
        <v>38</v>
      </c>
      <c r="F20" s="10">
        <v>5080</v>
      </c>
      <c r="G20" s="10">
        <v>4900</v>
      </c>
      <c r="H20" s="10">
        <f t="shared" si="3"/>
        <v>4990</v>
      </c>
      <c r="I20" s="9">
        <v>1</v>
      </c>
      <c r="J20" s="14">
        <v>9.8000000000000007</v>
      </c>
      <c r="K20" s="14"/>
      <c r="L20" s="14">
        <v>4.5999999999999996</v>
      </c>
      <c r="M20" s="14"/>
      <c r="N20" s="14">
        <v>3.1</v>
      </c>
      <c r="O20" s="14"/>
      <c r="P20" s="26">
        <f t="shared" si="1"/>
        <v>45.08</v>
      </c>
      <c r="Q20" s="26"/>
      <c r="R20" s="26">
        <f t="shared" si="2"/>
        <v>2.1304347826086958</v>
      </c>
      <c r="S20" s="15"/>
      <c r="T20" s="10" t="s">
        <v>108</v>
      </c>
    </row>
    <row r="21" spans="1:20" ht="30" customHeight="1" x14ac:dyDescent="0.15">
      <c r="A21" s="9" t="s">
        <v>69</v>
      </c>
      <c r="B21" s="10" t="s">
        <v>0</v>
      </c>
      <c r="C21" s="10" t="s">
        <v>72</v>
      </c>
      <c r="D21" s="10" t="s">
        <v>18</v>
      </c>
      <c r="E21" s="10" t="s">
        <v>67</v>
      </c>
      <c r="F21" s="10">
        <v>5040</v>
      </c>
      <c r="G21" s="10">
        <v>4869</v>
      </c>
      <c r="H21" s="12">
        <f>MEDIAN(F21:G21)</f>
        <v>4954.5</v>
      </c>
      <c r="I21" s="13">
        <v>10</v>
      </c>
      <c r="J21" s="14">
        <v>9.7560000000000002</v>
      </c>
      <c r="K21" s="14">
        <v>1.2845163378572571</v>
      </c>
      <c r="L21" s="14">
        <v>5.3400000000000007</v>
      </c>
      <c r="M21" s="14">
        <v>0.59885075120785769</v>
      </c>
      <c r="N21" s="14">
        <v>2.6740000000000004</v>
      </c>
      <c r="O21" s="14">
        <v>0.80251272056377176</v>
      </c>
      <c r="P21" s="26">
        <v>52.615100000000005</v>
      </c>
      <c r="Q21" s="26">
        <v>11.789885665641052</v>
      </c>
      <c r="R21" s="15">
        <v>1.8293919806622418</v>
      </c>
      <c r="S21" s="15">
        <v>0.15332724848385573</v>
      </c>
      <c r="T21" s="10" t="s">
        <v>109</v>
      </c>
    </row>
    <row r="22" spans="1:20" ht="30" customHeight="1" x14ac:dyDescent="0.15">
      <c r="A22" s="9" t="s">
        <v>69</v>
      </c>
      <c r="B22" s="10" t="s">
        <v>5</v>
      </c>
      <c r="C22" s="10" t="s">
        <v>82</v>
      </c>
      <c r="D22" s="10" t="s">
        <v>19</v>
      </c>
      <c r="E22" s="10" t="s">
        <v>41</v>
      </c>
      <c r="F22" s="10">
        <v>4900</v>
      </c>
      <c r="G22" s="10">
        <v>4810</v>
      </c>
      <c r="H22" s="10">
        <f t="shared" si="3"/>
        <v>4855</v>
      </c>
      <c r="I22" s="9">
        <v>2</v>
      </c>
      <c r="J22" s="14">
        <v>8.8999999999999986</v>
      </c>
      <c r="K22" s="14">
        <v>0.28284271247461928</v>
      </c>
      <c r="L22" s="14">
        <v>5.15</v>
      </c>
      <c r="M22" s="14">
        <v>0.35355339059327379</v>
      </c>
      <c r="N22" s="14">
        <v>3.55</v>
      </c>
      <c r="O22" s="14">
        <v>0.21213203435596445</v>
      </c>
      <c r="P22" s="3">
        <v>45.885000000000005</v>
      </c>
      <c r="Q22" s="26">
        <v>4.6032651455244231</v>
      </c>
      <c r="R22" s="15">
        <v>1.7303476946334087</v>
      </c>
      <c r="S22" s="30">
        <v>6.3869433372480924E-2</v>
      </c>
      <c r="T22" s="10" t="s">
        <v>108</v>
      </c>
    </row>
    <row r="23" spans="1:20" ht="30" customHeight="1" x14ac:dyDescent="0.15">
      <c r="A23" s="9" t="s">
        <v>69</v>
      </c>
      <c r="B23" s="10" t="s">
        <v>13</v>
      </c>
      <c r="C23" s="10" t="s">
        <v>82</v>
      </c>
      <c r="D23" s="10" t="s">
        <v>19</v>
      </c>
      <c r="E23" s="10" t="s">
        <v>16</v>
      </c>
      <c r="F23" s="10">
        <v>4900</v>
      </c>
      <c r="G23" s="10">
        <v>4810</v>
      </c>
      <c r="H23" s="10">
        <f t="shared" si="3"/>
        <v>4855</v>
      </c>
      <c r="I23" s="9">
        <v>1</v>
      </c>
      <c r="J23" s="14">
        <v>5.5</v>
      </c>
      <c r="K23" s="14"/>
      <c r="L23" s="14">
        <v>3.3</v>
      </c>
      <c r="M23" s="14"/>
      <c r="N23" s="14">
        <v>3.8</v>
      </c>
      <c r="O23" s="14"/>
      <c r="P23" s="26">
        <f t="shared" si="1"/>
        <v>18.149999999999999</v>
      </c>
      <c r="R23" s="26">
        <f t="shared" si="2"/>
        <v>1.6666666666666667</v>
      </c>
      <c r="T23" s="10" t="s">
        <v>108</v>
      </c>
    </row>
    <row r="24" spans="1:20" ht="30" customHeight="1" x14ac:dyDescent="0.15">
      <c r="A24" s="9" t="s">
        <v>69</v>
      </c>
      <c r="B24" s="10" t="s">
        <v>14</v>
      </c>
      <c r="C24" s="10" t="s">
        <v>82</v>
      </c>
      <c r="D24" s="10" t="s">
        <v>19</v>
      </c>
      <c r="E24" s="10" t="s">
        <v>16</v>
      </c>
      <c r="F24" s="10">
        <v>4900</v>
      </c>
      <c r="G24" s="10">
        <v>4810</v>
      </c>
      <c r="H24" s="10">
        <f t="shared" si="3"/>
        <v>4855</v>
      </c>
      <c r="I24" s="9">
        <v>1</v>
      </c>
      <c r="J24" s="14">
        <v>6.2</v>
      </c>
      <c r="K24" s="14"/>
      <c r="L24" s="14">
        <v>4.7</v>
      </c>
      <c r="M24" s="14"/>
      <c r="N24" s="14">
        <v>3.3</v>
      </c>
      <c r="O24" s="14"/>
      <c r="P24" s="26">
        <f t="shared" si="1"/>
        <v>29.14</v>
      </c>
      <c r="R24" s="26">
        <f t="shared" si="2"/>
        <v>1.3191489361702127</v>
      </c>
      <c r="T24" s="10" t="s">
        <v>108</v>
      </c>
    </row>
    <row r="25" spans="1:20" ht="30" customHeight="1" x14ac:dyDescent="0.15">
      <c r="A25" s="9" t="s">
        <v>69</v>
      </c>
      <c r="B25" s="10" t="s">
        <v>40</v>
      </c>
      <c r="C25" s="10" t="s">
        <v>88</v>
      </c>
      <c r="D25" s="10" t="s">
        <v>19</v>
      </c>
      <c r="E25" s="10" t="s">
        <v>16</v>
      </c>
      <c r="F25" s="10">
        <v>4900</v>
      </c>
      <c r="G25" s="10">
        <v>4810</v>
      </c>
      <c r="H25" s="10">
        <f t="shared" si="3"/>
        <v>4855</v>
      </c>
      <c r="I25" s="9">
        <v>23</v>
      </c>
      <c r="J25" s="14">
        <v>4.3695652173913047</v>
      </c>
      <c r="K25" s="14">
        <v>0.55303689060635253</v>
      </c>
      <c r="L25" s="29">
        <v>2.9173913043478259</v>
      </c>
      <c r="M25" s="29">
        <v>0.32425042778838259</v>
      </c>
      <c r="N25" s="29">
        <v>2.3869565217391311</v>
      </c>
      <c r="O25" s="29">
        <v>0.33070770921283865</v>
      </c>
      <c r="P25" s="26">
        <v>12.88478260869565</v>
      </c>
      <c r="Q25" s="26">
        <v>3.1145229746598142</v>
      </c>
      <c r="R25" s="15">
        <v>1.4253568752339907</v>
      </c>
      <c r="S25" s="15">
        <v>0.31812999486762034</v>
      </c>
      <c r="T25" s="10" t="s">
        <v>87</v>
      </c>
    </row>
    <row r="26" spans="1:20" ht="30" customHeight="1" x14ac:dyDescent="0.15">
      <c r="A26" s="9" t="s">
        <v>69</v>
      </c>
      <c r="B26" s="10" t="s">
        <v>12</v>
      </c>
      <c r="C26" s="10" t="s">
        <v>83</v>
      </c>
      <c r="D26" s="10" t="s">
        <v>19</v>
      </c>
      <c r="E26" s="24" t="s">
        <v>17</v>
      </c>
      <c r="F26" s="10">
        <v>4900</v>
      </c>
      <c r="G26" s="10">
        <v>4810</v>
      </c>
      <c r="H26" s="10">
        <f t="shared" si="3"/>
        <v>4855</v>
      </c>
      <c r="I26" s="9">
        <v>1</v>
      </c>
      <c r="J26" s="14">
        <v>9.6999999999999993</v>
      </c>
      <c r="K26" s="14"/>
      <c r="L26" s="14">
        <v>6.1</v>
      </c>
      <c r="M26" s="14"/>
      <c r="N26" s="14">
        <v>5.0999999999999996</v>
      </c>
      <c r="O26" s="14"/>
      <c r="P26" s="26">
        <f t="shared" si="1"/>
        <v>59.169999999999995</v>
      </c>
      <c r="R26" s="26">
        <f t="shared" si="2"/>
        <v>1.5901639344262295</v>
      </c>
      <c r="S26" s="15"/>
      <c r="T26" s="10" t="s">
        <v>108</v>
      </c>
    </row>
    <row r="27" spans="1:20" ht="30" customHeight="1" x14ac:dyDescent="0.15">
      <c r="A27" s="9" t="s">
        <v>69</v>
      </c>
      <c r="B27" s="10" t="s">
        <v>46</v>
      </c>
      <c r="C27" s="10" t="s">
        <v>83</v>
      </c>
      <c r="D27" s="10" t="s">
        <v>19</v>
      </c>
      <c r="E27" s="10" t="s">
        <v>42</v>
      </c>
      <c r="F27" s="10">
        <v>4750</v>
      </c>
      <c r="G27" s="10">
        <v>4710</v>
      </c>
      <c r="H27" s="10">
        <f>MEDIAN(F27:G27)</f>
        <v>4730</v>
      </c>
      <c r="I27" s="9">
        <v>1</v>
      </c>
      <c r="J27" s="14">
        <v>9</v>
      </c>
      <c r="K27" s="14"/>
      <c r="L27" s="14">
        <v>5.8</v>
      </c>
      <c r="M27" s="14"/>
      <c r="N27" s="14">
        <v>4</v>
      </c>
      <c r="O27" s="14"/>
      <c r="P27" s="26">
        <f t="shared" si="1"/>
        <v>52.199999999999996</v>
      </c>
      <c r="R27" s="26">
        <f t="shared" si="2"/>
        <v>1.5517241379310345</v>
      </c>
      <c r="T27" s="10" t="s">
        <v>101</v>
      </c>
    </row>
    <row r="28" spans="1:20" ht="30" customHeight="1" x14ac:dyDescent="0.15">
      <c r="A28" s="9" t="s">
        <v>69</v>
      </c>
      <c r="B28" s="10" t="s">
        <v>46</v>
      </c>
      <c r="C28" s="10" t="s">
        <v>83</v>
      </c>
      <c r="D28" s="10" t="s">
        <v>19</v>
      </c>
      <c r="E28" s="10" t="s">
        <v>43</v>
      </c>
      <c r="F28" s="10">
        <v>4710</v>
      </c>
      <c r="G28" s="10">
        <v>4520</v>
      </c>
      <c r="H28" s="10">
        <f t="shared" si="3"/>
        <v>4615</v>
      </c>
      <c r="I28" s="9">
        <v>1</v>
      </c>
      <c r="J28" s="14">
        <v>9</v>
      </c>
      <c r="K28" s="14"/>
      <c r="L28" s="14">
        <v>5.5</v>
      </c>
      <c r="M28" s="14"/>
      <c r="N28" s="14">
        <v>4.8</v>
      </c>
      <c r="O28" s="14"/>
      <c r="P28" s="26">
        <f t="shared" si="1"/>
        <v>49.5</v>
      </c>
      <c r="Q28" s="26"/>
      <c r="R28" s="26">
        <f t="shared" si="2"/>
        <v>1.6363636363636365</v>
      </c>
      <c r="T28" s="10" t="s">
        <v>101</v>
      </c>
    </row>
    <row r="29" spans="1:20" ht="30" customHeight="1" x14ac:dyDescent="0.15">
      <c r="A29" s="9" t="s">
        <v>69</v>
      </c>
      <c r="B29" s="10" t="s">
        <v>15</v>
      </c>
      <c r="C29" s="10" t="s">
        <v>83</v>
      </c>
      <c r="D29" s="10" t="s">
        <v>19</v>
      </c>
      <c r="E29" s="10" t="s">
        <v>43</v>
      </c>
      <c r="F29" s="10">
        <v>4710</v>
      </c>
      <c r="G29" s="10">
        <v>4520</v>
      </c>
      <c r="H29" s="10">
        <f t="shared" si="3"/>
        <v>4615</v>
      </c>
      <c r="I29" s="9">
        <v>1</v>
      </c>
      <c r="J29" s="14">
        <v>10.7</v>
      </c>
      <c r="K29" s="14"/>
      <c r="L29" s="14">
        <v>7</v>
      </c>
      <c r="M29" s="14"/>
      <c r="N29" s="14">
        <v>5.7</v>
      </c>
      <c r="O29" s="14"/>
      <c r="P29" s="26">
        <f t="shared" si="1"/>
        <v>74.899999999999991</v>
      </c>
      <c r="Q29" s="26"/>
      <c r="R29" s="26">
        <f t="shared" si="2"/>
        <v>1.5285714285714285</v>
      </c>
      <c r="S29" s="15"/>
      <c r="T29" s="10" t="s">
        <v>86</v>
      </c>
    </row>
    <row r="30" spans="1:20" ht="30" customHeight="1" x14ac:dyDescent="0.15">
      <c r="A30" s="9" t="s">
        <v>69</v>
      </c>
      <c r="B30" s="10" t="s">
        <v>46</v>
      </c>
      <c r="C30" s="10" t="s">
        <v>83</v>
      </c>
      <c r="D30" s="10" t="s">
        <v>19</v>
      </c>
      <c r="E30" s="10" t="s">
        <v>44</v>
      </c>
      <c r="F30" s="10">
        <v>4750</v>
      </c>
      <c r="G30" s="10">
        <v>4420</v>
      </c>
      <c r="H30" s="10">
        <f>MEDIAN(F30:G30)</f>
        <v>4585</v>
      </c>
      <c r="I30" s="9">
        <v>1</v>
      </c>
      <c r="J30" s="14">
        <v>5.4</v>
      </c>
      <c r="K30" s="14"/>
      <c r="L30" s="14">
        <v>5.2</v>
      </c>
      <c r="M30" s="14"/>
      <c r="N30" s="14">
        <v>3</v>
      </c>
      <c r="O30" s="14"/>
      <c r="P30" s="26">
        <f t="shared" si="1"/>
        <v>28.080000000000002</v>
      </c>
      <c r="Q30" s="26"/>
      <c r="R30" s="26">
        <f t="shared" si="2"/>
        <v>1.0384615384615385</v>
      </c>
      <c r="S30" s="15"/>
      <c r="T30" s="10" t="s">
        <v>101</v>
      </c>
    </row>
    <row r="31" spans="1:20" ht="30" customHeight="1" x14ac:dyDescent="0.15">
      <c r="A31" s="9" t="s">
        <v>69</v>
      </c>
      <c r="B31" s="10" t="s">
        <v>40</v>
      </c>
      <c r="C31" s="10" t="s">
        <v>88</v>
      </c>
      <c r="D31" s="10" t="s">
        <v>19</v>
      </c>
      <c r="E31" s="10" t="s">
        <v>45</v>
      </c>
      <c r="F31" s="10">
        <v>4710</v>
      </c>
      <c r="G31" s="10">
        <v>4420</v>
      </c>
      <c r="H31" s="10">
        <f>MEDIAN(F31:G31)</f>
        <v>4565</v>
      </c>
      <c r="I31" s="9">
        <v>1</v>
      </c>
      <c r="J31" s="14">
        <v>9.5</v>
      </c>
      <c r="K31" s="14"/>
      <c r="L31" s="14">
        <v>5.3</v>
      </c>
      <c r="M31" s="14"/>
      <c r="N31" s="14">
        <v>3.4</v>
      </c>
      <c r="O31" s="14"/>
      <c r="P31" s="26">
        <f t="shared" si="1"/>
        <v>50.35</v>
      </c>
      <c r="Q31" s="26"/>
      <c r="R31" s="26">
        <f t="shared" si="2"/>
        <v>1.7924528301886793</v>
      </c>
      <c r="S31" s="15"/>
      <c r="T31" s="10" t="s">
        <v>87</v>
      </c>
    </row>
    <row r="32" spans="1:20" ht="30" customHeight="1" x14ac:dyDescent="0.15">
      <c r="A32" s="9" t="s">
        <v>69</v>
      </c>
      <c r="B32" s="10" t="s">
        <v>47</v>
      </c>
      <c r="C32" s="10" t="s">
        <v>90</v>
      </c>
      <c r="D32" s="10" t="s">
        <v>48</v>
      </c>
      <c r="E32" s="10" t="s">
        <v>49</v>
      </c>
      <c r="F32" s="10">
        <v>4100</v>
      </c>
      <c r="G32" s="10">
        <v>3600</v>
      </c>
      <c r="H32" s="10">
        <f t="shared" si="3"/>
        <v>3850</v>
      </c>
      <c r="I32" s="9">
        <v>2</v>
      </c>
      <c r="J32" s="14">
        <v>11.399999999999999</v>
      </c>
      <c r="K32" s="14">
        <v>3.2526911934581162</v>
      </c>
      <c r="L32" s="14">
        <v>6.75</v>
      </c>
      <c r="M32" s="14">
        <v>1.3435028842544428</v>
      </c>
      <c r="N32" s="14">
        <v>4.4000000000000004</v>
      </c>
      <c r="O32" s="14">
        <v>0.70710678118654757</v>
      </c>
      <c r="P32" s="26">
        <v>79.134999999999991</v>
      </c>
      <c r="Q32" s="26">
        <v>37.271598436342934</v>
      </c>
      <c r="R32" s="15">
        <v>1.674093148231079</v>
      </c>
      <c r="S32" s="15">
        <v>0.14867292152578768</v>
      </c>
      <c r="T32" s="10" t="s">
        <v>89</v>
      </c>
    </row>
    <row r="33" spans="1:20" ht="30" customHeight="1" x14ac:dyDescent="0.15">
      <c r="A33" s="9" t="s">
        <v>69</v>
      </c>
      <c r="B33" s="10" t="s">
        <v>50</v>
      </c>
      <c r="C33" s="10" t="s">
        <v>91</v>
      </c>
      <c r="D33" s="10" t="s">
        <v>51</v>
      </c>
      <c r="E33" s="10" t="s">
        <v>52</v>
      </c>
      <c r="F33" s="10">
        <v>3600</v>
      </c>
      <c r="G33" s="10">
        <v>3400</v>
      </c>
      <c r="H33" s="10">
        <f t="shared" si="3"/>
        <v>3500</v>
      </c>
      <c r="I33" s="9">
        <v>1</v>
      </c>
      <c r="J33" s="14">
        <v>14.3</v>
      </c>
      <c r="K33" s="14"/>
      <c r="L33" s="14">
        <v>8.6</v>
      </c>
      <c r="M33" s="14"/>
      <c r="N33" s="14">
        <v>4.8</v>
      </c>
      <c r="O33" s="14"/>
      <c r="P33" s="26">
        <f t="shared" si="1"/>
        <v>122.98</v>
      </c>
      <c r="R33" s="26">
        <f t="shared" si="2"/>
        <v>1.6627906976744187</v>
      </c>
      <c r="T33" s="10" t="s">
        <v>89</v>
      </c>
    </row>
    <row r="34" spans="1:20" ht="30" customHeight="1" x14ac:dyDescent="0.15">
      <c r="A34" s="9" t="s">
        <v>69</v>
      </c>
      <c r="B34" s="10" t="s">
        <v>50</v>
      </c>
      <c r="C34" s="10" t="s">
        <v>91</v>
      </c>
      <c r="D34" s="10" t="s">
        <v>2</v>
      </c>
      <c r="E34" s="10"/>
      <c r="F34" s="10">
        <v>3220</v>
      </c>
      <c r="G34" s="10">
        <v>2850</v>
      </c>
      <c r="H34" s="10">
        <f t="shared" si="3"/>
        <v>3035</v>
      </c>
      <c r="I34" s="9">
        <v>1</v>
      </c>
      <c r="J34" s="14">
        <v>11.3</v>
      </c>
      <c r="K34" s="14"/>
      <c r="L34" s="14">
        <v>8.6999999999999993</v>
      </c>
      <c r="M34" s="14"/>
      <c r="N34" s="14">
        <v>5.3</v>
      </c>
      <c r="O34" s="14"/>
      <c r="P34" s="26">
        <f t="shared" si="1"/>
        <v>98.31</v>
      </c>
      <c r="R34" s="26">
        <f t="shared" si="2"/>
        <v>1.2988505747126438</v>
      </c>
      <c r="T34" s="10" t="s">
        <v>89</v>
      </c>
    </row>
    <row r="35" spans="1:20" ht="30" customHeight="1" x14ac:dyDescent="0.15">
      <c r="A35" s="16" t="s">
        <v>69</v>
      </c>
      <c r="B35" s="18" t="s">
        <v>53</v>
      </c>
      <c r="C35" s="18" t="s">
        <v>90</v>
      </c>
      <c r="D35" s="18" t="s">
        <v>54</v>
      </c>
      <c r="E35" s="18" t="s">
        <v>55</v>
      </c>
      <c r="F35" s="18">
        <v>3220</v>
      </c>
      <c r="G35" s="18">
        <v>2850</v>
      </c>
      <c r="H35" s="18">
        <f t="shared" si="3"/>
        <v>3035</v>
      </c>
      <c r="I35" s="19">
        <v>1</v>
      </c>
      <c r="J35" s="31">
        <v>14.8</v>
      </c>
      <c r="K35" s="20"/>
      <c r="L35" s="31">
        <v>8.6999999999999993</v>
      </c>
      <c r="M35" s="20"/>
      <c r="N35" s="31">
        <v>5.3</v>
      </c>
      <c r="O35" s="20"/>
      <c r="P35" s="34">
        <f t="shared" si="1"/>
        <v>128.76</v>
      </c>
      <c r="Q35" s="34"/>
      <c r="R35" s="34">
        <f t="shared" si="2"/>
        <v>1.7011494252873565</v>
      </c>
      <c r="S35" s="21"/>
      <c r="T35" s="18" t="s">
        <v>89</v>
      </c>
    </row>
    <row r="36" spans="1:20" x14ac:dyDescent="0.15">
      <c r="O36" s="33"/>
      <c r="P36" s="33"/>
      <c r="Q36" s="33"/>
      <c r="R36" s="33"/>
      <c r="S36" s="33"/>
    </row>
  </sheetData>
  <phoneticPr fontId="2"/>
  <pageMargins left="0.7" right="0.7" top="0.75" bottom="0.75" header="0.3" footer="0.3"/>
  <pageSetup paperSize="9" scale="45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付録S1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</dc:creator>
  <cp:lastModifiedBy>harada</cp:lastModifiedBy>
  <cp:lastPrinted>2018-02-18T07:32:58Z</cp:lastPrinted>
  <dcterms:created xsi:type="dcterms:W3CDTF">2018-02-05T04:38:58Z</dcterms:created>
  <dcterms:modified xsi:type="dcterms:W3CDTF">2018-07-18T03:01:21Z</dcterms:modified>
</cp:coreProperties>
</file>